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 activeTab="1"/>
  </bookViews>
  <sheets>
    <sheet name="FBA" sheetId="4" r:id="rId1"/>
    <sheet name="VRA" sheetId="6" r:id="rId2"/>
  </sheets>
  <definedNames>
    <definedName name="_xlnm.Print_Titles" localSheetId="0">FBA!$19:$19</definedName>
    <definedName name="_xlnm.Print_Titles" localSheetId="1">VRA!$20:$20</definedName>
  </definedNames>
  <calcPr calcId="125725"/>
  <smartTagPr show="none"/>
</workbook>
</file>

<file path=xl/calcChain.xml><?xml version="1.0" encoding="utf-8"?>
<calcChain xmlns="http://schemas.openxmlformats.org/spreadsheetml/2006/main">
  <c r="G54" i="4"/>
  <c r="F54"/>
  <c r="H47" i="6"/>
  <c r="G47"/>
  <c r="H31"/>
  <c r="G31"/>
  <c r="H28"/>
  <c r="G28"/>
  <c r="H22"/>
  <c r="G22"/>
  <c r="G42" i="4"/>
  <c r="G49"/>
  <c r="G21"/>
  <c r="G27"/>
  <c r="F21"/>
  <c r="F20" s="1"/>
  <c r="F27"/>
  <c r="F42"/>
  <c r="F49"/>
  <c r="G59"/>
  <c r="G65"/>
  <c r="G75"/>
  <c r="G69" s="1"/>
  <c r="G64" s="1"/>
  <c r="G86"/>
  <c r="G84" s="1"/>
  <c r="G90"/>
  <c r="F59"/>
  <c r="F65"/>
  <c r="F75"/>
  <c r="F69" s="1"/>
  <c r="F64" s="1"/>
  <c r="F94" s="1"/>
  <c r="F86"/>
  <c r="F84" s="1"/>
  <c r="F90"/>
  <c r="G21" i="6" l="1"/>
  <c r="G46" s="1"/>
  <c r="G54" s="1"/>
  <c r="G56" s="1"/>
  <c r="G41" i="4"/>
  <c r="G58" s="1"/>
  <c r="F41"/>
  <c r="F58" s="1"/>
  <c r="H21" i="6"/>
  <c r="H46" s="1"/>
  <c r="H54" s="1"/>
  <c r="H56" s="1"/>
  <c r="G20" i="4"/>
  <c r="G9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G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G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G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G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G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G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G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G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G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G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G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G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G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G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G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G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G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G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G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<sst xmlns="http://schemas.openxmlformats.org/spreadsheetml/2006/main" count="297" uniqueCount="231">
  <si>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</si>
  <si>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</si>
  <si>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</si>
  <si>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</si>
  <si>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</si>
  <si>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</si>
  <si>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</si>
  <si>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</si>
  <si>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</si>
  <si>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</si>
  <si>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</si>
  <si>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</si>
  <si>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</si>
  <si>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</si>
  <si>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</si>
  <si>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</si>
  <si>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</si>
  <si>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</si>
  <si>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</si>
  <si>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</si>
  <si>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</si>
  <si>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</si>
  <si>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</si>
  <si>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</si>
  <si>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</si>
  <si>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</si>
  <si>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</si>
  <si>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</si>
  <si>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</si>
  <si>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</si>
  <si>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</si>
  <si>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</si>
  <si>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</si>
  <si>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</si>
  <si>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</si>
  <si>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</si>
  <si>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</si>
  <si>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</si>
  <si>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</si>
  <si>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</si>
  <si>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</si>
  <si>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</si>
  <si>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</si>
  <si>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</si>
  <si>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</si>
  <si>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</si>
  <si>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</si>
  <si>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</si>
  <si>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</si>
  <si>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</si>
  <si>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</si>
  <si>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</si>
  <si>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</si>
  <si>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</si>
  <si>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</si>
  <si>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</si>
  <si>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</si>
  <si>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</si>
  <si>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</si>
  <si>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</si>
  <si>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</si>
  <si>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</si>
  <si>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</si>
  <si>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</si>
  <si>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</si>
  <si>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</si>
  <si>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</si>
  <si>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</si>
  <si>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</si>
  <si>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</si>
  <si>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</si>
  <si>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</si>
  <si>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</si>
  <si>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</si>
  <si>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</si>
  <si>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</si>
  <si>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</si>
  <si>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</si>
  <si>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</si>
  <si>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</si>
  <si>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</si>
  <si>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</si>
  <si>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</si>
  <si>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</si>
  <si>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</si>
  <si>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</si>
  <si>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</si>
  <si>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</si>
  <si>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</si>
  <si>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</si>
  <si>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</si>
  <si>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</si>
  <si>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</si>
  <si>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</si>
  <si>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</si>
  <si>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</si>
  <si>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</si>
  <si>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</si>
  <si>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</si>
  <si>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</si>
  <si>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</si>
  <si>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</si>
  <si>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</si>
  <si>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</si>
  <si>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</si>
  <si>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</si>
  <si>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</si>
  <si>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</si>
  <si>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</si>
  <si>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</si>
  <si>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</si>
  <si>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</si>
  <si>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</si>
  <si>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</si>
  <si>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</si>
  <si>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</si>
  <si>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</si>
  <si>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</si>
  <si>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</si>
  <si>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</si>
  <si>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</si>
  <si>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</si>
  <si>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</si>
  <si>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</si>
  <si>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</si>
  <si>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</si>
  <si>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</si>
  <si>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</si>
  <si>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</si>
  <si>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</si>
  <si>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</si>
  <si>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</si>
  <si>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</si>
  <si>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</si>
  <si>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Panevėžio lopšelis-darželis "Dobilas"</t>
  </si>
  <si>
    <t>PAGAL  2019.09.30 D. DUOMENIS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</si>
  <si>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</si>
  <si>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</si>
  <si>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</si>
  <si>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</si>
  <si>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</si>
  <si>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</si>
  <si>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</si>
  <si>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</si>
  <si>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</si>
  <si>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</si>
  <si>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</si>
  <si>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</si>
  <si>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</si>
  <si>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</si>
  <si>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</si>
  <si>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</si>
  <si>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</si>
  <si>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</si>
  <si>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</si>
  <si>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</si>
  <si>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</si>
  <si>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</si>
  <si>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</si>
  <si>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</si>
  <si>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</si>
  <si>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</si>
  <si>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</si>
  <si>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</si>
  <si>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</si>
  <si>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</si>
  <si>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</si>
  <si>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</si>
  <si>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</si>
  <si>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</si>
  <si>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</si>
  <si>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</si>
  <si>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</si>
  <si>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</si>
  <si>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</si>
  <si>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</si>
  <si>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</si>
  <si>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</si>
  <si>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</si>
  <si>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</si>
  <si>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</si>
  <si>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</si>
  <si>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</si>
  <si>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</si>
  <si>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</si>
  <si>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</si>
  <si>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</si>
  <si>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</si>
  <si>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</si>
  <si>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</si>
  <si>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</si>
  <si>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</si>
  <si>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</si>
  <si>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</si>
  <si>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</si>
  <si>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</si>
  <si>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</si>
  <si>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</si>
  <si>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</si>
  <si>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</si>
  <si>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</si>
  <si>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</si>
  <si>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</si>
  <si>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</si>
  <si>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</si>
  <si>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</si>
  <si>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</si>
  <si>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</si>
  <si>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Direktorė</t>
  </si>
  <si>
    <t>Vilma Barauskienė</t>
  </si>
  <si>
    <t>Vyr.buhalterė</t>
  </si>
  <si>
    <t>Neringa Dundulienė</t>
  </si>
  <si>
    <t>2019.11.11 Nr.     445</t>
  </si>
  <si>
    <t xml:space="preserve">2019.11.11 Nr.    446 </t>
  </si>
  <si>
    <t>3.1.1.</t>
  </si>
  <si>
    <t>3.1.2.</t>
  </si>
  <si>
    <t>3.2.</t>
  </si>
  <si>
    <t>3.3.</t>
  </si>
  <si>
    <t>3.4.</t>
  </si>
  <si>
    <t>3.4.1.</t>
  </si>
  <si>
    <t>3.4.2.</t>
  </si>
  <si>
    <t>3.5.</t>
  </si>
  <si>
    <t>3.6.</t>
  </si>
  <si>
    <t>3.7.</t>
  </si>
  <si>
    <t>3.7.1.</t>
  </si>
  <si>
    <t>3.7.2.</t>
  </si>
  <si>
    <t>3.7.3.</t>
  </si>
  <si>
    <t>3.7.4.</t>
  </si>
  <si>
    <t>3.8.1.</t>
  </si>
  <si>
    <t>3.8.2.</t>
  </si>
  <si>
    <t>Vyr buhalterė</t>
  </si>
</sst>
</file>

<file path=xl/styles.xml><?xml version="1.0" encoding="utf-8"?>
<styleSheet xmlns="http://schemas.openxmlformats.org/spreadsheetml/2006/main">
  <fonts count="33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0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9"/>
      <color indexed="81"/>
      <name val="Tahoma"/>
      <charset val="1"/>
    </font>
    <font>
      <u/>
      <sz val="12"/>
      <name val="Times New Roman"/>
      <family val="1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0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7" fillId="0" borderId="1" xfId="1" applyFont="1" applyBorder="1" applyAlignment="1">
      <alignment vertical="center"/>
    </xf>
    <xf numFmtId="0" fontId="17" fillId="0" borderId="1" xfId="1" applyFont="1" applyBorder="1" applyAlignment="1">
      <alignment horizontal="center" vertical="center"/>
    </xf>
    <xf numFmtId="2" fontId="17" fillId="0" borderId="1" xfId="1" applyNumberFormat="1" applyFont="1" applyBorder="1" applyAlignment="1">
      <alignment horizontal="right" vertical="center"/>
    </xf>
    <xf numFmtId="0" fontId="15" fillId="0" borderId="1" xfId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right" vertical="center"/>
    </xf>
    <xf numFmtId="2" fontId="15" fillId="2" borderId="9" xfId="1" applyNumberFormat="1" applyFont="1" applyFill="1" applyBorder="1" applyAlignment="1">
      <alignment horizontal="right" vertical="center"/>
    </xf>
    <xf numFmtId="0" fontId="15" fillId="0" borderId="1" xfId="1" applyFont="1" applyBorder="1" applyAlignment="1">
      <alignment vertical="center"/>
    </xf>
    <xf numFmtId="2" fontId="15" fillId="0" borderId="1" xfId="1" applyNumberFormat="1" applyFont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15" fillId="0" borderId="14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left" vertical="top" wrapText="1"/>
    </xf>
    <xf numFmtId="0" fontId="16" fillId="0" borderId="0" xfId="1" applyFont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9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9" fillId="0" borderId="0" xfId="1" applyFont="1" applyAlignment="1">
      <alignment horizontal="justify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17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7" fillId="0" borderId="2" xfId="1" applyFont="1" applyBorder="1" applyAlignment="1">
      <alignment vertical="center"/>
    </xf>
    <xf numFmtId="0" fontId="17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0" fontId="25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14" xfId="1" applyFont="1" applyFill="1" applyBorder="1" applyAlignment="1">
      <alignment horizontal="left" vertical="center"/>
    </xf>
    <xf numFmtId="0" fontId="26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6" fillId="0" borderId="14" xfId="1" applyFont="1" applyBorder="1" applyAlignment="1">
      <alignment vertical="center"/>
    </xf>
    <xf numFmtId="0" fontId="28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30" fillId="0" borderId="1" xfId="1" applyFont="1" applyBorder="1" applyAlignment="1">
      <alignment vertical="center" wrapText="1"/>
    </xf>
    <xf numFmtId="0" fontId="26" fillId="0" borderId="0" xfId="1" applyFont="1" applyAlignment="1">
      <alignment vertical="center" wrapText="1"/>
    </xf>
    <xf numFmtId="0" fontId="31" fillId="0" borderId="1" xfId="1" applyFont="1" applyBorder="1" applyAlignment="1">
      <alignment vertical="center"/>
    </xf>
    <xf numFmtId="0" fontId="30" fillId="0" borderId="1" xfId="1" applyFont="1" applyBorder="1" applyAlignment="1">
      <alignment vertical="center"/>
    </xf>
    <xf numFmtId="0" fontId="30" fillId="0" borderId="3" xfId="1" applyFont="1" applyBorder="1" applyAlignment="1">
      <alignment vertical="center"/>
    </xf>
    <xf numFmtId="0" fontId="30" fillId="0" borderId="8" xfId="1" applyFont="1" applyBorder="1" applyAlignment="1">
      <alignment vertical="center"/>
    </xf>
    <xf numFmtId="0" fontId="31" fillId="0" borderId="3" xfId="1" applyFont="1" applyBorder="1" applyAlignment="1">
      <alignment vertical="center"/>
    </xf>
    <xf numFmtId="0" fontId="31" fillId="0" borderId="8" xfId="1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1" fillId="0" borderId="3" xfId="1" applyFont="1" applyBorder="1" applyAlignment="1">
      <alignment vertical="center" wrapText="1"/>
    </xf>
    <xf numFmtId="0" fontId="31" fillId="0" borderId="8" xfId="1" applyFont="1" applyBorder="1" applyAlignment="1">
      <alignment vertical="center" wrapText="1"/>
    </xf>
    <xf numFmtId="0" fontId="26" fillId="0" borderId="0" xfId="1" applyFont="1" applyBorder="1" applyAlignment="1">
      <alignment vertical="center"/>
    </xf>
    <xf numFmtId="0" fontId="26" fillId="0" borderId="14" xfId="1" applyFont="1" applyBorder="1" applyAlignment="1">
      <alignment horizontal="left" vertical="center"/>
    </xf>
    <xf numFmtId="0" fontId="32" fillId="0" borderId="0" xfId="1" applyFont="1"/>
  </cellXfs>
  <cellStyles count="2">
    <cellStyle name="Paprastas" xfId="0" builtinId="0"/>
    <cellStyle name="Paprasta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Normal="100" zoomScaleSheetLayoutView="100" workbookViewId="0">
      <selection activeCell="M46" sqref="M46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18" t="s">
        <v>94</v>
      </c>
      <c r="F2" s="119"/>
      <c r="G2" s="119"/>
    </row>
    <row r="3" spans="1:7">
      <c r="E3" s="120" t="s">
        <v>113</v>
      </c>
      <c r="F3" s="121"/>
      <c r="G3" s="121"/>
    </row>
    <row r="5" spans="1:7">
      <c r="A5" s="128" t="s">
        <v>93</v>
      </c>
      <c r="B5" s="129"/>
      <c r="C5" s="129"/>
      <c r="D5" s="129"/>
      <c r="E5" s="129"/>
      <c r="F5" s="127"/>
      <c r="G5" s="127"/>
    </row>
    <row r="6" spans="1:7">
      <c r="A6" s="130"/>
      <c r="B6" s="130"/>
      <c r="C6" s="130"/>
      <c r="D6" s="130"/>
      <c r="E6" s="130"/>
      <c r="F6" s="130"/>
      <c r="G6" s="130"/>
    </row>
    <row r="7" spans="1:7">
      <c r="A7" s="122" t="s">
        <v>134</v>
      </c>
      <c r="B7" s="123"/>
      <c r="C7" s="123"/>
      <c r="D7" s="123"/>
      <c r="E7" s="123"/>
      <c r="F7" s="124"/>
      <c r="G7" s="124"/>
    </row>
    <row r="8" spans="1:7">
      <c r="A8" s="125" t="s">
        <v>114</v>
      </c>
      <c r="B8" s="126"/>
      <c r="C8" s="126"/>
      <c r="D8" s="126"/>
      <c r="E8" s="126"/>
      <c r="F8" s="127"/>
      <c r="G8" s="127"/>
    </row>
    <row r="9" spans="1:7" ht="12.75" customHeight="1">
      <c r="A9" s="125" t="s">
        <v>110</v>
      </c>
      <c r="B9" s="126"/>
      <c r="C9" s="126"/>
      <c r="D9" s="126"/>
      <c r="E9" s="126"/>
      <c r="F9" s="127"/>
      <c r="G9" s="127"/>
    </row>
    <row r="10" spans="1:7">
      <c r="A10" s="135" t="s">
        <v>115</v>
      </c>
      <c r="B10" s="136"/>
      <c r="C10" s="136"/>
      <c r="D10" s="136"/>
      <c r="E10" s="136"/>
      <c r="F10" s="137"/>
      <c r="G10" s="137"/>
    </row>
    <row r="11" spans="1:7">
      <c r="A11" s="137"/>
      <c r="B11" s="137"/>
      <c r="C11" s="137"/>
      <c r="D11" s="137"/>
      <c r="E11" s="137"/>
      <c r="F11" s="137"/>
      <c r="G11" s="137"/>
    </row>
    <row r="12" spans="1:7">
      <c r="A12" s="134"/>
      <c r="B12" s="127"/>
      <c r="C12" s="127"/>
      <c r="D12" s="127"/>
      <c r="E12" s="127"/>
    </row>
    <row r="13" spans="1:7">
      <c r="A13" s="128" t="s">
        <v>0</v>
      </c>
      <c r="B13" s="129"/>
      <c r="C13" s="129"/>
      <c r="D13" s="129"/>
      <c r="E13" s="129"/>
      <c r="F13" s="138"/>
      <c r="G13" s="138"/>
    </row>
    <row r="14" spans="1:7">
      <c r="A14" s="128" t="s">
        <v>135</v>
      </c>
      <c r="B14" s="129"/>
      <c r="C14" s="129"/>
      <c r="D14" s="129"/>
      <c r="E14" s="129"/>
      <c r="F14" s="138"/>
      <c r="G14" s="138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39" t="s">
        <v>213</v>
      </c>
      <c r="B16" s="140"/>
      <c r="C16" s="140"/>
      <c r="D16" s="140"/>
      <c r="E16" s="140"/>
      <c r="F16" s="141"/>
      <c r="G16" s="141"/>
    </row>
    <row r="17" spans="1:7">
      <c r="A17" s="125" t="s">
        <v>1</v>
      </c>
      <c r="B17" s="125"/>
      <c r="C17" s="125"/>
      <c r="D17" s="125"/>
      <c r="E17" s="125"/>
      <c r="F17" s="142"/>
      <c r="G17" s="142"/>
    </row>
    <row r="18" spans="1:7" ht="12.75" customHeight="1">
      <c r="A18" s="8"/>
      <c r="B18" s="9"/>
      <c r="C18" s="9"/>
      <c r="D18" s="143" t="s">
        <v>133</v>
      </c>
      <c r="E18" s="143"/>
      <c r="F18" s="143"/>
      <c r="G18" s="143"/>
    </row>
    <row r="19" spans="1:7" ht="67.5" customHeight="1">
      <c r="A19" s="3" t="s">
        <v>2</v>
      </c>
      <c r="B19" s="131" t="s">
        <v>3</v>
      </c>
      <c r="C19" s="132"/>
      <c r="D19" s="13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158561.17000000004</v>
      </c>
      <c r="G20" s="87">
        <f>SUM(G21,G27,G38,G39)</f>
        <v>158502.74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909.69</v>
      </c>
      <c r="G21" s="88">
        <f>SUM(G22:G26)</f>
        <v>1134.1500000000001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 t="s">
        <v>214</v>
      </c>
      <c r="F23" s="88">
        <v>909.69</v>
      </c>
      <c r="G23" s="88">
        <v>1134.1500000000001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215</v>
      </c>
      <c r="F27" s="88">
        <f>SUM(F28:F37)</f>
        <v>157651.48000000004</v>
      </c>
      <c r="G27" s="88">
        <f>SUM(G28:G37)</f>
        <v>157368.59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142965.27000000002</v>
      </c>
      <c r="G29" s="88">
        <v>145011.15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11037.39</v>
      </c>
      <c r="G30" s="88">
        <v>8208.3099999999977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3648.8199999999997</v>
      </c>
      <c r="G32" s="88">
        <v>4149.1299999999992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71494.570000000007</v>
      </c>
      <c r="G41" s="87">
        <f>SUM(G42,G48,G49,G56,G57)</f>
        <v>35925.82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945.67</v>
      </c>
      <c r="G42" s="88">
        <f>SUM(G43:G47)</f>
        <v>1101.06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 t="s">
        <v>216</v>
      </c>
      <c r="F44" s="88">
        <v>945.67</v>
      </c>
      <c r="G44" s="88">
        <v>1101.06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44" t="s">
        <v>103</v>
      </c>
      <c r="D47" s="145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 t="s">
        <v>217</v>
      </c>
      <c r="F48" s="88">
        <v>324.07</v>
      </c>
      <c r="G48" s="88">
        <v>90.38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 t="s">
        <v>218</v>
      </c>
      <c r="F49" s="88">
        <f>SUM(F50:F55)</f>
        <v>68311.55</v>
      </c>
      <c r="G49" s="88">
        <f>SUM(G50:G55)</f>
        <v>32324.34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44" t="s">
        <v>89</v>
      </c>
      <c r="D53" s="145"/>
      <c r="E53" s="30" t="s">
        <v>219</v>
      </c>
      <c r="F53" s="88">
        <v>1041.74</v>
      </c>
      <c r="G53" s="88">
        <v>988.06999999999994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30" t="s">
        <v>220</v>
      </c>
      <c r="F54" s="88">
        <f>62813.44+4456.37</f>
        <v>67269.81</v>
      </c>
      <c r="G54" s="88">
        <f>27735.18+3601.09</f>
        <v>31336.27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221</v>
      </c>
      <c r="F57" s="88">
        <v>1913.28</v>
      </c>
      <c r="G57" s="88">
        <v>2410.04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230055.74000000005</v>
      </c>
      <c r="G58" s="88">
        <f>SUM(G20,G40,G41)</f>
        <v>194428.56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222</v>
      </c>
      <c r="F59" s="87">
        <f>SUM(F60:F63)</f>
        <v>160116.80999999997</v>
      </c>
      <c r="G59" s="87">
        <f>SUM(G60:G63)</f>
        <v>160550.38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2279.8699999999953</v>
      </c>
      <c r="G60" s="88">
        <v>2400.3099999999977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155948.35999999999</v>
      </c>
      <c r="G61" s="88">
        <v>155623.38</v>
      </c>
    </row>
    <row r="62" spans="1:7" s="12" customFormat="1" ht="12.75" customHeight="1">
      <c r="A62" s="30" t="s">
        <v>36</v>
      </c>
      <c r="B62" s="146" t="s">
        <v>104</v>
      </c>
      <c r="C62" s="147"/>
      <c r="D62" s="148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1888.5800000000002</v>
      </c>
      <c r="G63" s="88">
        <v>2526.6900000000005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 t="s">
        <v>223</v>
      </c>
      <c r="F64" s="87">
        <f>SUM(F65,F69)</f>
        <v>65649.210000000006</v>
      </c>
      <c r="G64" s="87">
        <f>SUM(G65,G69)</f>
        <v>29307.22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65649.210000000006</v>
      </c>
      <c r="G69" s="88">
        <f>SUM(G70:G75,G78:G83)</f>
        <v>29307.22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127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30" t="s">
        <v>224</v>
      </c>
      <c r="F80" s="88">
        <v>3359.06</v>
      </c>
      <c r="G80" s="88">
        <v>1923.6100000000001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30" t="s">
        <v>225</v>
      </c>
      <c r="F81" s="88">
        <v>34711.420000000006</v>
      </c>
      <c r="G81" s="88">
        <v>6.67</v>
      </c>
    </row>
    <row r="82" spans="1:7" s="12" customFormat="1" ht="12.75" customHeight="1">
      <c r="A82" s="23" t="s">
        <v>125</v>
      </c>
      <c r="B82" s="26"/>
      <c r="C82" s="45" t="s">
        <v>91</v>
      </c>
      <c r="D82" s="46"/>
      <c r="E82" s="30" t="s">
        <v>226</v>
      </c>
      <c r="F82" s="88">
        <v>26472.76</v>
      </c>
      <c r="G82" s="88">
        <v>26472.760000000002</v>
      </c>
    </row>
    <row r="83" spans="1:7" s="12" customFormat="1" ht="12.75" customHeight="1">
      <c r="A83" s="23" t="s">
        <v>128</v>
      </c>
      <c r="B83" s="7"/>
      <c r="C83" s="43" t="s">
        <v>74</v>
      </c>
      <c r="D83" s="29"/>
      <c r="E83" s="82" t="s">
        <v>227</v>
      </c>
      <c r="F83" s="88">
        <v>1105.97</v>
      </c>
      <c r="G83" s="88">
        <v>904.18000000000006</v>
      </c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4289.7200000000676</v>
      </c>
      <c r="G84" s="87">
        <f>SUM(G85,G86,G89,G90)</f>
        <v>4570.9600000000282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>
        <v>3.8</v>
      </c>
      <c r="F90" s="88">
        <f>SUM(F91,F92)</f>
        <v>4289.7200000000676</v>
      </c>
      <c r="G90" s="88">
        <f>SUM(G91,G92)</f>
        <v>4570.9600000000282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82" t="s">
        <v>228</v>
      </c>
      <c r="F91" s="88">
        <v>-281.23999999993248</v>
      </c>
      <c r="G91" s="88">
        <v>-391.46999999997206</v>
      </c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82" t="s">
        <v>229</v>
      </c>
      <c r="F92" s="88">
        <v>4570.96</v>
      </c>
      <c r="G92" s="88">
        <v>4962.43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49" t="s">
        <v>121</v>
      </c>
      <c r="C94" s="150"/>
      <c r="D94" s="145"/>
      <c r="E94" s="30"/>
      <c r="F94" s="89">
        <f>SUM(F59,F64,F84,F93)</f>
        <v>230055.74000000002</v>
      </c>
      <c r="G94" s="89">
        <f>SUM(G59,G64,G84,G93)</f>
        <v>194428.56000000003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52" t="s">
        <v>208</v>
      </c>
      <c r="B96" s="152"/>
      <c r="C96" s="152"/>
      <c r="D96" s="152"/>
      <c r="E96" s="91"/>
      <c r="F96" s="156" t="s">
        <v>209</v>
      </c>
      <c r="G96" s="123"/>
    </row>
    <row r="97" spans="1:8" s="12" customFormat="1" ht="12.75" customHeight="1">
      <c r="A97" s="151" t="s">
        <v>130</v>
      </c>
      <c r="B97" s="151"/>
      <c r="C97" s="151"/>
      <c r="D97" s="151"/>
      <c r="E97" s="42" t="s">
        <v>131</v>
      </c>
      <c r="F97" s="125" t="s">
        <v>112</v>
      </c>
      <c r="G97" s="125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55" t="s">
        <v>230</v>
      </c>
      <c r="B99" s="155"/>
      <c r="C99" s="155"/>
      <c r="D99" s="155"/>
      <c r="E99" s="92"/>
      <c r="F99" s="153" t="s">
        <v>211</v>
      </c>
      <c r="G99" s="153"/>
    </row>
    <row r="100" spans="1:8" s="12" customFormat="1" ht="12.75" customHeight="1">
      <c r="A100" s="154" t="s">
        <v>132</v>
      </c>
      <c r="B100" s="154"/>
      <c r="C100" s="154"/>
      <c r="D100" s="154"/>
      <c r="E100" s="61" t="s">
        <v>131</v>
      </c>
      <c r="F100" s="135" t="s">
        <v>112</v>
      </c>
      <c r="G100" s="135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Normal="100" zoomScaleSheetLayoutView="100" workbookViewId="0">
      <selection activeCell="B24" sqref="B24:E24"/>
    </sheetView>
  </sheetViews>
  <sheetFormatPr defaultRowHeight="12.75"/>
  <cols>
    <col min="1" max="1" width="8" style="180" customWidth="1"/>
    <col min="2" max="2" width="30.140625" style="180" customWidth="1"/>
    <col min="3" max="3" width="18.28515625" style="180" customWidth="1"/>
    <col min="4" max="4" width="7.140625" style="180" customWidth="1"/>
    <col min="5" max="5" width="4.42578125" style="180" customWidth="1"/>
    <col min="6" max="6" width="13.140625" style="180" customWidth="1"/>
    <col min="7" max="7" width="14.7109375" style="180" customWidth="1"/>
    <col min="8" max="8" width="15.85546875" style="180" customWidth="1"/>
    <col min="9" max="16384" width="9.140625" style="180"/>
  </cols>
  <sheetData>
    <row r="1" spans="1:8">
      <c r="F1" s="93"/>
      <c r="G1" s="93"/>
    </row>
    <row r="2" spans="1:8" ht="15.75">
      <c r="C2" s="94"/>
      <c r="F2" s="95" t="s">
        <v>136</v>
      </c>
      <c r="G2" s="96"/>
      <c r="H2" s="96"/>
    </row>
    <row r="3" spans="1:8" ht="15.75">
      <c r="F3" s="95" t="s">
        <v>113</v>
      </c>
      <c r="G3" s="96"/>
      <c r="H3" s="96"/>
    </row>
    <row r="5" spans="1:8" ht="15.75">
      <c r="A5" s="158" t="s">
        <v>137</v>
      </c>
      <c r="B5" s="181"/>
      <c r="C5" s="181"/>
      <c r="D5" s="181"/>
      <c r="E5" s="181"/>
      <c r="F5" s="181"/>
      <c r="G5" s="181"/>
      <c r="H5" s="181"/>
    </row>
    <row r="6" spans="1:8" ht="15.75">
      <c r="A6" s="158" t="s">
        <v>138</v>
      </c>
      <c r="B6" s="181"/>
      <c r="C6" s="181"/>
      <c r="D6" s="181"/>
      <c r="E6" s="181"/>
      <c r="F6" s="181"/>
      <c r="G6" s="181"/>
      <c r="H6" s="181"/>
    </row>
    <row r="7" spans="1:8" ht="15.75">
      <c r="A7" s="159" t="s">
        <v>134</v>
      </c>
      <c r="B7" s="182"/>
      <c r="C7" s="182"/>
      <c r="D7" s="182"/>
      <c r="E7" s="182"/>
      <c r="F7" s="182"/>
      <c r="G7" s="182"/>
      <c r="H7" s="182"/>
    </row>
    <row r="8" spans="1:8" ht="15">
      <c r="A8" s="157" t="s">
        <v>139</v>
      </c>
      <c r="B8" s="183"/>
      <c r="C8" s="183"/>
      <c r="D8" s="183"/>
      <c r="E8" s="183"/>
      <c r="F8" s="183"/>
      <c r="G8" s="183"/>
      <c r="H8" s="183"/>
    </row>
    <row r="9" spans="1:8" ht="15">
      <c r="A9" s="157" t="s">
        <v>140</v>
      </c>
      <c r="B9" s="183"/>
      <c r="C9" s="183"/>
      <c r="D9" s="183"/>
      <c r="E9" s="183"/>
      <c r="F9" s="183"/>
      <c r="G9" s="183"/>
      <c r="H9" s="183"/>
    </row>
    <row r="10" spans="1:8" ht="15">
      <c r="A10" s="157" t="s">
        <v>141</v>
      </c>
      <c r="B10" s="183"/>
      <c r="C10" s="183"/>
      <c r="D10" s="183"/>
      <c r="E10" s="183"/>
      <c r="F10" s="183"/>
      <c r="G10" s="183"/>
      <c r="H10" s="183"/>
    </row>
    <row r="11" spans="1:8" ht="15">
      <c r="A11" s="157" t="s">
        <v>142</v>
      </c>
      <c r="B11" s="181"/>
      <c r="C11" s="181"/>
      <c r="D11" s="181"/>
      <c r="E11" s="181"/>
      <c r="F11" s="181"/>
      <c r="G11" s="181"/>
      <c r="H11" s="181"/>
    </row>
    <row r="12" spans="1:8" ht="15">
      <c r="A12" s="161"/>
      <c r="B12" s="183"/>
      <c r="C12" s="183"/>
      <c r="D12" s="183"/>
      <c r="E12" s="183"/>
      <c r="F12" s="183"/>
      <c r="G12" s="183"/>
      <c r="H12" s="183"/>
    </row>
    <row r="13" spans="1:8" ht="15">
      <c r="A13" s="162" t="s">
        <v>143</v>
      </c>
      <c r="B13" s="184"/>
      <c r="C13" s="184"/>
      <c r="D13" s="184"/>
      <c r="E13" s="184"/>
      <c r="F13" s="184"/>
      <c r="G13" s="184"/>
      <c r="H13" s="184"/>
    </row>
    <row r="14" spans="1:8" ht="15">
      <c r="A14" s="157"/>
      <c r="B14" s="183"/>
      <c r="C14" s="183"/>
      <c r="D14" s="183"/>
      <c r="E14" s="183"/>
      <c r="F14" s="183"/>
      <c r="G14" s="183"/>
      <c r="H14" s="183"/>
    </row>
    <row r="15" spans="1:8" ht="15">
      <c r="A15" s="162" t="s">
        <v>135</v>
      </c>
      <c r="B15" s="184"/>
      <c r="C15" s="184"/>
      <c r="D15" s="184"/>
      <c r="E15" s="184"/>
      <c r="F15" s="184"/>
      <c r="G15" s="184"/>
      <c r="H15" s="184"/>
    </row>
    <row r="16" spans="1:8" ht="9.75" customHeight="1">
      <c r="A16" s="116"/>
      <c r="B16" s="185"/>
      <c r="C16" s="185"/>
      <c r="D16" s="185"/>
      <c r="E16" s="185"/>
      <c r="F16" s="185"/>
      <c r="G16" s="185"/>
      <c r="H16" s="185"/>
    </row>
    <row r="17" spans="1:8" ht="15">
      <c r="A17" s="163" t="s">
        <v>212</v>
      </c>
      <c r="B17" s="183"/>
      <c r="C17" s="183"/>
      <c r="D17" s="183"/>
      <c r="E17" s="183"/>
      <c r="F17" s="183"/>
      <c r="G17" s="183"/>
      <c r="H17" s="183"/>
    </row>
    <row r="18" spans="1:8" ht="15">
      <c r="A18" s="157" t="s">
        <v>1</v>
      </c>
      <c r="B18" s="183"/>
      <c r="C18" s="183"/>
      <c r="D18" s="183"/>
      <c r="E18" s="183"/>
      <c r="F18" s="183"/>
      <c r="G18" s="183"/>
      <c r="H18" s="183"/>
    </row>
    <row r="19" spans="1:8" s="185" customFormat="1" ht="15">
      <c r="A19" s="164" t="s">
        <v>144</v>
      </c>
      <c r="B19" s="183"/>
      <c r="C19" s="183"/>
      <c r="D19" s="183"/>
      <c r="E19" s="183"/>
      <c r="F19" s="183"/>
      <c r="G19" s="183"/>
      <c r="H19" s="183"/>
    </row>
    <row r="20" spans="1:8" s="187" customFormat="1" ht="50.1" customHeight="1">
      <c r="A20" s="117" t="s">
        <v>2</v>
      </c>
      <c r="B20" s="165" t="s">
        <v>3</v>
      </c>
      <c r="C20" s="186"/>
      <c r="D20" s="186"/>
      <c r="E20" s="186"/>
      <c r="F20" s="117" t="s">
        <v>145</v>
      </c>
      <c r="G20" s="117" t="s">
        <v>146</v>
      </c>
      <c r="H20" s="117" t="s">
        <v>147</v>
      </c>
    </row>
    <row r="21" spans="1:8" ht="15.75">
      <c r="A21" s="115" t="s">
        <v>7</v>
      </c>
      <c r="B21" s="166" t="s">
        <v>148</v>
      </c>
      <c r="C21" s="188"/>
      <c r="D21" s="188"/>
      <c r="E21" s="188"/>
      <c r="F21" s="98"/>
      <c r="G21" s="99">
        <f>SUM(G22,G27,G28)</f>
        <v>459005.47</v>
      </c>
      <c r="H21" s="99">
        <f>SUM(H22,H27,H28)</f>
        <v>429376.32999999996</v>
      </c>
    </row>
    <row r="22" spans="1:8" ht="15.75">
      <c r="A22" s="114" t="s">
        <v>9</v>
      </c>
      <c r="B22" s="160" t="s">
        <v>149</v>
      </c>
      <c r="C22" s="160"/>
      <c r="D22" s="160"/>
      <c r="E22" s="160"/>
      <c r="F22" s="100"/>
      <c r="G22" s="101">
        <f>SUM(G23:G26)</f>
        <v>419060.52999999997</v>
      </c>
      <c r="H22" s="101">
        <f>SUM(H23:H26)</f>
        <v>391513.41</v>
      </c>
    </row>
    <row r="23" spans="1:8" ht="15.75">
      <c r="A23" s="114" t="s">
        <v>150</v>
      </c>
      <c r="B23" s="160" t="s">
        <v>60</v>
      </c>
      <c r="C23" s="160"/>
      <c r="D23" s="160"/>
      <c r="E23" s="160"/>
      <c r="F23" s="100"/>
      <c r="G23" s="102">
        <v>126933.86</v>
      </c>
      <c r="H23" s="102">
        <v>113012.11</v>
      </c>
    </row>
    <row r="24" spans="1:8" ht="15.75">
      <c r="A24" s="114" t="s">
        <v>151</v>
      </c>
      <c r="B24" s="167" t="s">
        <v>152</v>
      </c>
      <c r="C24" s="167"/>
      <c r="D24" s="167"/>
      <c r="E24" s="167"/>
      <c r="F24" s="100"/>
      <c r="G24" s="102">
        <v>289857.69</v>
      </c>
      <c r="H24" s="102">
        <v>274651.84999999998</v>
      </c>
    </row>
    <row r="25" spans="1:8" ht="15.75">
      <c r="A25" s="114" t="s">
        <v>153</v>
      </c>
      <c r="B25" s="167" t="s">
        <v>154</v>
      </c>
      <c r="C25" s="167"/>
      <c r="D25" s="167"/>
      <c r="E25" s="167"/>
      <c r="F25" s="100"/>
      <c r="G25" s="102"/>
      <c r="H25" s="102"/>
    </row>
    <row r="26" spans="1:8" ht="15.75">
      <c r="A26" s="114" t="s">
        <v>155</v>
      </c>
      <c r="B26" s="167" t="s">
        <v>156</v>
      </c>
      <c r="C26" s="167"/>
      <c r="D26" s="167"/>
      <c r="E26" s="167"/>
      <c r="F26" s="100"/>
      <c r="G26" s="102">
        <v>2268.9799999999996</v>
      </c>
      <c r="H26" s="102">
        <v>3849.45</v>
      </c>
    </row>
    <row r="27" spans="1:8" ht="15.75">
      <c r="A27" s="114" t="s">
        <v>16</v>
      </c>
      <c r="B27" s="167" t="s">
        <v>157</v>
      </c>
      <c r="C27" s="167"/>
      <c r="D27" s="167"/>
      <c r="E27" s="167"/>
      <c r="F27" s="100"/>
      <c r="G27" s="101"/>
      <c r="H27" s="104"/>
    </row>
    <row r="28" spans="1:8" ht="15.75">
      <c r="A28" s="114" t="s">
        <v>36</v>
      </c>
      <c r="B28" s="167" t="s">
        <v>158</v>
      </c>
      <c r="C28" s="167"/>
      <c r="D28" s="167"/>
      <c r="E28" s="167"/>
      <c r="F28" s="100"/>
      <c r="G28" s="101">
        <f>SUM(G29)+SUM(G30)</f>
        <v>39944.939999999995</v>
      </c>
      <c r="H28" s="101">
        <f>SUM(H29)+SUM(H30)</f>
        <v>37862.92</v>
      </c>
    </row>
    <row r="29" spans="1:8" ht="15.75">
      <c r="A29" s="114" t="s">
        <v>159</v>
      </c>
      <c r="B29" s="167" t="s">
        <v>160</v>
      </c>
      <c r="C29" s="167"/>
      <c r="D29" s="167"/>
      <c r="E29" s="167"/>
      <c r="F29" s="100"/>
      <c r="G29" s="102">
        <v>39944.939999999995</v>
      </c>
      <c r="H29" s="102">
        <v>37862.92</v>
      </c>
    </row>
    <row r="30" spans="1:8" ht="15.75">
      <c r="A30" s="114" t="s">
        <v>161</v>
      </c>
      <c r="B30" s="167" t="s">
        <v>162</v>
      </c>
      <c r="C30" s="167"/>
      <c r="D30" s="167"/>
      <c r="E30" s="167"/>
      <c r="F30" s="100"/>
      <c r="G30" s="102"/>
      <c r="H30" s="102"/>
    </row>
    <row r="31" spans="1:8" ht="15.75">
      <c r="A31" s="115" t="s">
        <v>45</v>
      </c>
      <c r="B31" s="166" t="s">
        <v>163</v>
      </c>
      <c r="C31" s="166"/>
      <c r="D31" s="166"/>
      <c r="E31" s="166"/>
      <c r="F31" s="98"/>
      <c r="G31" s="99">
        <f>SUM(G32:G45)</f>
        <v>459286.70999999996</v>
      </c>
      <c r="H31" s="99">
        <f>SUM(H32:H45)</f>
        <v>429485.39999999997</v>
      </c>
    </row>
    <row r="32" spans="1:8" ht="15.75">
      <c r="A32" s="114" t="s">
        <v>9</v>
      </c>
      <c r="B32" s="167" t="s">
        <v>164</v>
      </c>
      <c r="C32" s="189"/>
      <c r="D32" s="189"/>
      <c r="E32" s="189"/>
      <c r="F32" s="100"/>
      <c r="G32" s="102">
        <v>369524.60999999993</v>
      </c>
      <c r="H32" s="102">
        <v>339221.49</v>
      </c>
    </row>
    <row r="33" spans="1:8" ht="15.75">
      <c r="A33" s="114" t="s">
        <v>16</v>
      </c>
      <c r="B33" s="167" t="s">
        <v>165</v>
      </c>
      <c r="C33" s="189"/>
      <c r="D33" s="189"/>
      <c r="E33" s="189"/>
      <c r="F33" s="100"/>
      <c r="G33" s="102">
        <v>3141.57</v>
      </c>
      <c r="H33" s="102">
        <v>3108.76</v>
      </c>
    </row>
    <row r="34" spans="1:8" ht="15.75">
      <c r="A34" s="114" t="s">
        <v>36</v>
      </c>
      <c r="B34" s="167" t="s">
        <v>166</v>
      </c>
      <c r="C34" s="189"/>
      <c r="D34" s="189"/>
      <c r="E34" s="189"/>
      <c r="F34" s="100"/>
      <c r="G34" s="102">
        <v>17453.89</v>
      </c>
      <c r="H34" s="102">
        <v>17861.77</v>
      </c>
    </row>
    <row r="35" spans="1:8" ht="15.75">
      <c r="A35" s="114" t="s">
        <v>44</v>
      </c>
      <c r="B35" s="160" t="s">
        <v>167</v>
      </c>
      <c r="C35" s="189"/>
      <c r="D35" s="189"/>
      <c r="E35" s="189"/>
      <c r="F35" s="100"/>
      <c r="G35" s="102"/>
      <c r="H35" s="102"/>
    </row>
    <row r="36" spans="1:8" ht="15.75">
      <c r="A36" s="114" t="s">
        <v>55</v>
      </c>
      <c r="B36" s="160" t="s">
        <v>168</v>
      </c>
      <c r="C36" s="189"/>
      <c r="D36" s="189"/>
      <c r="E36" s="189"/>
      <c r="F36" s="100"/>
      <c r="G36" s="102"/>
      <c r="H36" s="102"/>
    </row>
    <row r="37" spans="1:8" ht="15.75">
      <c r="A37" s="114" t="s">
        <v>169</v>
      </c>
      <c r="B37" s="160" t="s">
        <v>170</v>
      </c>
      <c r="C37" s="189"/>
      <c r="D37" s="189"/>
      <c r="E37" s="189"/>
      <c r="F37" s="100"/>
      <c r="G37" s="102">
        <v>597.90000000000009</v>
      </c>
      <c r="H37" s="102">
        <v>891.27</v>
      </c>
    </row>
    <row r="38" spans="1:8" ht="15.75">
      <c r="A38" s="114" t="s">
        <v>171</v>
      </c>
      <c r="B38" s="160" t="s">
        <v>172</v>
      </c>
      <c r="C38" s="189"/>
      <c r="D38" s="189"/>
      <c r="E38" s="189"/>
      <c r="F38" s="100"/>
      <c r="G38" s="102">
        <v>17608.47</v>
      </c>
      <c r="H38" s="102">
        <v>16720.47</v>
      </c>
    </row>
    <row r="39" spans="1:8" ht="15.75">
      <c r="A39" s="114" t="s">
        <v>173</v>
      </c>
      <c r="B39" s="167" t="s">
        <v>174</v>
      </c>
      <c r="C39" s="189"/>
      <c r="D39" s="189"/>
      <c r="E39" s="189"/>
      <c r="F39" s="100"/>
      <c r="G39" s="102"/>
      <c r="H39" s="102"/>
    </row>
    <row r="40" spans="1:8" ht="15.75">
      <c r="A40" s="114" t="s">
        <v>175</v>
      </c>
      <c r="B40" s="160" t="s">
        <v>176</v>
      </c>
      <c r="C40" s="189"/>
      <c r="D40" s="189"/>
      <c r="E40" s="189"/>
      <c r="F40" s="100"/>
      <c r="G40" s="102">
        <v>45992.75</v>
      </c>
      <c r="H40" s="102">
        <v>47107.22</v>
      </c>
    </row>
    <row r="41" spans="1:8" ht="15.75" customHeight="1">
      <c r="A41" s="114" t="s">
        <v>177</v>
      </c>
      <c r="B41" s="167" t="s">
        <v>178</v>
      </c>
      <c r="C41" s="186"/>
      <c r="D41" s="186"/>
      <c r="E41" s="186"/>
      <c r="F41" s="100"/>
      <c r="G41" s="102"/>
      <c r="H41" s="102"/>
    </row>
    <row r="42" spans="1:8" ht="15.75" customHeight="1">
      <c r="A42" s="114" t="s">
        <v>179</v>
      </c>
      <c r="B42" s="167" t="s">
        <v>180</v>
      </c>
      <c r="C42" s="189"/>
      <c r="D42" s="189"/>
      <c r="E42" s="189"/>
      <c r="F42" s="100"/>
      <c r="G42" s="102"/>
      <c r="H42" s="102"/>
    </row>
    <row r="43" spans="1:8" ht="15.75">
      <c r="A43" s="114" t="s">
        <v>181</v>
      </c>
      <c r="B43" s="167" t="s">
        <v>182</v>
      </c>
      <c r="C43" s="189"/>
      <c r="D43" s="189"/>
      <c r="E43" s="189"/>
      <c r="F43" s="100"/>
      <c r="G43" s="102"/>
      <c r="H43" s="102"/>
    </row>
    <row r="44" spans="1:8" ht="15.75">
      <c r="A44" s="114" t="s">
        <v>183</v>
      </c>
      <c r="B44" s="167" t="s">
        <v>184</v>
      </c>
      <c r="C44" s="189"/>
      <c r="D44" s="189"/>
      <c r="E44" s="189"/>
      <c r="F44" s="100"/>
      <c r="G44" s="102">
        <v>4967.5199999999995</v>
      </c>
      <c r="H44" s="102">
        <v>4574.42</v>
      </c>
    </row>
    <row r="45" spans="1:8" ht="15.75">
      <c r="A45" s="114" t="s">
        <v>185</v>
      </c>
      <c r="B45" s="169" t="s">
        <v>186</v>
      </c>
      <c r="C45" s="190"/>
      <c r="D45" s="190"/>
      <c r="E45" s="191"/>
      <c r="F45" s="100"/>
      <c r="G45" s="102"/>
      <c r="H45" s="102"/>
    </row>
    <row r="46" spans="1:8" ht="15.75">
      <c r="A46" s="97" t="s">
        <v>47</v>
      </c>
      <c r="B46" s="168" t="s">
        <v>187</v>
      </c>
      <c r="C46" s="192"/>
      <c r="D46" s="192"/>
      <c r="E46" s="193"/>
      <c r="F46" s="98"/>
      <c r="G46" s="99">
        <f>G21-G31</f>
        <v>-281.23999999999069</v>
      </c>
      <c r="H46" s="99">
        <f>H21-H31</f>
        <v>-109.07000000000698</v>
      </c>
    </row>
    <row r="47" spans="1:8" ht="15.75">
      <c r="A47" s="97" t="s">
        <v>58</v>
      </c>
      <c r="B47" s="170" t="s">
        <v>188</v>
      </c>
      <c r="C47" s="192"/>
      <c r="D47" s="192"/>
      <c r="E47" s="193"/>
      <c r="F47" s="194"/>
      <c r="G47" s="99">
        <f>IF(TYPE(G48)=1,G48,0)-IF(TYPE(G49)=1,G49,0)-IF(TYPE(G50)=1,G50,0)</f>
        <v>0</v>
      </c>
      <c r="H47" s="99">
        <f>IF(TYPE(H48)=1,H48,0)-IF(TYPE(H49)=1,H49,0)-IF(TYPE(H50)=1,H50,0)</f>
        <v>0</v>
      </c>
    </row>
    <row r="48" spans="1:8" ht="15.75">
      <c r="A48" s="103" t="s">
        <v>189</v>
      </c>
      <c r="B48" s="169" t="s">
        <v>190</v>
      </c>
      <c r="C48" s="190"/>
      <c r="D48" s="190"/>
      <c r="E48" s="191"/>
      <c r="F48" s="195"/>
      <c r="G48" s="101"/>
      <c r="H48" s="102"/>
    </row>
    <row r="49" spans="1:8" ht="15.75">
      <c r="A49" s="103" t="s">
        <v>16</v>
      </c>
      <c r="B49" s="169" t="s">
        <v>191</v>
      </c>
      <c r="C49" s="190"/>
      <c r="D49" s="190"/>
      <c r="E49" s="191"/>
      <c r="F49" s="195"/>
      <c r="G49" s="102"/>
      <c r="H49" s="102"/>
    </row>
    <row r="50" spans="1:8" ht="15.75">
      <c r="A50" s="103" t="s">
        <v>192</v>
      </c>
      <c r="B50" s="169" t="s">
        <v>193</v>
      </c>
      <c r="C50" s="190"/>
      <c r="D50" s="190"/>
      <c r="E50" s="191"/>
      <c r="F50" s="195"/>
      <c r="G50" s="102"/>
      <c r="H50" s="102"/>
    </row>
    <row r="51" spans="1:8" ht="15.75">
      <c r="A51" s="97" t="s">
        <v>63</v>
      </c>
      <c r="B51" s="168" t="s">
        <v>194</v>
      </c>
      <c r="C51" s="192"/>
      <c r="D51" s="192"/>
      <c r="E51" s="193"/>
      <c r="F51" s="194"/>
      <c r="G51" s="102"/>
      <c r="H51" s="102"/>
    </row>
    <row r="52" spans="1:8" ht="30" customHeight="1">
      <c r="A52" s="97" t="s">
        <v>75</v>
      </c>
      <c r="B52" s="171" t="s">
        <v>195</v>
      </c>
      <c r="C52" s="196"/>
      <c r="D52" s="196"/>
      <c r="E52" s="197"/>
      <c r="F52" s="194"/>
      <c r="G52" s="102"/>
      <c r="H52" s="102"/>
    </row>
    <row r="53" spans="1:8" ht="15.75">
      <c r="A53" s="97" t="s">
        <v>87</v>
      </c>
      <c r="B53" s="168" t="s">
        <v>196</v>
      </c>
      <c r="C53" s="192"/>
      <c r="D53" s="192"/>
      <c r="E53" s="193"/>
      <c r="F53" s="194"/>
      <c r="G53" s="102"/>
      <c r="H53" s="102"/>
    </row>
    <row r="54" spans="1:8" ht="30" customHeight="1">
      <c r="A54" s="97" t="s">
        <v>197</v>
      </c>
      <c r="B54" s="172" t="s">
        <v>198</v>
      </c>
      <c r="C54" s="196"/>
      <c r="D54" s="196"/>
      <c r="E54" s="197"/>
      <c r="F54" s="194"/>
      <c r="G54" s="99">
        <f>SUM(G46,G47,G51,G52,G53)</f>
        <v>-281.23999999999069</v>
      </c>
      <c r="H54" s="99">
        <f>SUM(H46,H47,H51,H52,H53)</f>
        <v>-109.07000000000698</v>
      </c>
    </row>
    <row r="55" spans="1:8" ht="15.75">
      <c r="A55" s="97" t="s">
        <v>9</v>
      </c>
      <c r="B55" s="170" t="s">
        <v>199</v>
      </c>
      <c r="C55" s="192"/>
      <c r="D55" s="192"/>
      <c r="E55" s="193"/>
      <c r="F55" s="194"/>
      <c r="G55" s="102"/>
      <c r="H55" s="102"/>
    </row>
    <row r="56" spans="1:8" ht="15.75">
      <c r="A56" s="97" t="s">
        <v>200</v>
      </c>
      <c r="B56" s="168" t="s">
        <v>201</v>
      </c>
      <c r="C56" s="192"/>
      <c r="D56" s="192"/>
      <c r="E56" s="193"/>
      <c r="F56" s="194"/>
      <c r="G56" s="99">
        <f>SUM(G54,G55)</f>
        <v>-281.23999999999069</v>
      </c>
      <c r="H56" s="99">
        <f>SUM(H54,H55)</f>
        <v>-109.07000000000698</v>
      </c>
    </row>
    <row r="57" spans="1:8" ht="15.75">
      <c r="A57" s="103" t="s">
        <v>9</v>
      </c>
      <c r="B57" s="169" t="s">
        <v>202</v>
      </c>
      <c r="C57" s="190"/>
      <c r="D57" s="190"/>
      <c r="E57" s="191"/>
      <c r="F57" s="195"/>
      <c r="G57" s="101"/>
      <c r="H57" s="101"/>
    </row>
    <row r="58" spans="1:8" ht="15.75">
      <c r="A58" s="103" t="s">
        <v>16</v>
      </c>
      <c r="B58" s="169" t="s">
        <v>203</v>
      </c>
      <c r="C58" s="190"/>
      <c r="D58" s="190"/>
      <c r="E58" s="191"/>
      <c r="F58" s="195"/>
      <c r="G58" s="101"/>
      <c r="H58" s="101"/>
    </row>
    <row r="59" spans="1:8">
      <c r="A59" s="105"/>
      <c r="B59" s="105"/>
      <c r="C59" s="105"/>
      <c r="F59" s="198"/>
      <c r="G59" s="198"/>
      <c r="H59" s="198"/>
    </row>
    <row r="60" spans="1:8" ht="15.75" customHeight="1">
      <c r="A60" s="175" t="s">
        <v>208</v>
      </c>
      <c r="B60" s="175"/>
      <c r="C60" s="175"/>
      <c r="D60" s="175"/>
      <c r="E60" s="175"/>
      <c r="F60" s="106"/>
      <c r="G60" s="199" t="s">
        <v>209</v>
      </c>
      <c r="H60" s="199"/>
    </row>
    <row r="61" spans="1:8" s="185" customFormat="1" ht="18.75" customHeight="1">
      <c r="A61" s="176" t="s">
        <v>204</v>
      </c>
      <c r="B61" s="176"/>
      <c r="C61" s="176"/>
      <c r="D61" s="176"/>
      <c r="E61" s="176"/>
      <c r="F61" s="107" t="s">
        <v>131</v>
      </c>
      <c r="G61" s="177" t="s">
        <v>112</v>
      </c>
      <c r="H61" s="177"/>
    </row>
    <row r="62" spans="1:8" s="185" customFormat="1" ht="10.5" customHeight="1">
      <c r="A62" s="108"/>
      <c r="B62" s="108"/>
      <c r="C62" s="108"/>
      <c r="D62" s="108"/>
      <c r="E62" s="108"/>
      <c r="F62" s="108"/>
      <c r="G62" s="109"/>
      <c r="H62" s="109"/>
    </row>
    <row r="63" spans="1:8" s="185" customFormat="1" ht="15" customHeight="1">
      <c r="A63" s="178" t="s">
        <v>210</v>
      </c>
      <c r="B63" s="178"/>
      <c r="C63" s="178"/>
      <c r="D63" s="178"/>
      <c r="E63" s="178"/>
      <c r="F63" s="113" t="s">
        <v>205</v>
      </c>
      <c r="G63" s="179" t="s">
        <v>211</v>
      </c>
      <c r="H63" s="179"/>
    </row>
    <row r="64" spans="1:8" s="185" customFormat="1" ht="12" customHeight="1">
      <c r="A64" s="173" t="s">
        <v>206</v>
      </c>
      <c r="B64" s="173"/>
      <c r="C64" s="173"/>
      <c r="D64" s="173"/>
      <c r="E64" s="173"/>
      <c r="F64" s="110" t="s">
        <v>207</v>
      </c>
      <c r="G64" s="174" t="s">
        <v>112</v>
      </c>
      <c r="H64" s="174"/>
    </row>
    <row r="67" spans="1:9" ht="12.75" customHeight="1">
      <c r="A67" s="111"/>
      <c r="B67" s="111"/>
      <c r="C67" s="111"/>
      <c r="D67" s="112"/>
      <c r="E67" s="111"/>
      <c r="F67" s="111"/>
      <c r="G67" s="200"/>
      <c r="H67" s="111"/>
      <c r="I67" s="111"/>
    </row>
  </sheetData>
  <mergeCells count="61">
    <mergeCell ref="A64:E64"/>
    <mergeCell ref="G64:H64"/>
    <mergeCell ref="A60:E60"/>
    <mergeCell ref="G60:H60"/>
    <mergeCell ref="A61:E61"/>
    <mergeCell ref="G61:H61"/>
    <mergeCell ref="A63:E63"/>
    <mergeCell ref="G63:H63"/>
    <mergeCell ref="B58:E58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46:E46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22:E22"/>
    <mergeCell ref="A11:H11"/>
    <mergeCell ref="A12:H12"/>
    <mergeCell ref="A13:H13"/>
    <mergeCell ref="A14:H14"/>
    <mergeCell ref="A15:H15"/>
    <mergeCell ref="A17:H17"/>
    <mergeCell ref="A18:H18"/>
    <mergeCell ref="A19:H19"/>
    <mergeCell ref="B20:E20"/>
    <mergeCell ref="B21:E21"/>
    <mergeCell ref="A10:H10"/>
    <mergeCell ref="A5:H5"/>
    <mergeCell ref="A6:H6"/>
    <mergeCell ref="A7:H7"/>
    <mergeCell ref="A8:H8"/>
    <mergeCell ref="A9:H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FBA</vt:lpstr>
      <vt:lpstr>VRA</vt:lpstr>
      <vt:lpstr>FBA!Spausdinti_pavadinimus</vt:lpstr>
      <vt:lpstr>VRA!Spausdinti_pavadinimus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2019-11-12T07:28:10Z</cp:lastPrinted>
  <dcterms:created xsi:type="dcterms:W3CDTF">2009-07-20T14:30:53Z</dcterms:created>
  <dcterms:modified xsi:type="dcterms:W3CDTF">2019-11-12T07:28:50Z</dcterms:modified>
</cp:coreProperties>
</file>